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gm84/Documents/Harpoon ƒ/Harpoon Scenarios ƒ/Pasdaran Swarm Attack (2021) ƒ/"/>
    </mc:Choice>
  </mc:AlternateContent>
  <xr:revisionPtr revIDLastSave="0" documentId="13_ncr:1_{387697DA-9467-8D47-B17A-A240824E082E}" xr6:coauthVersionLast="47" xr6:coauthVersionMax="47" xr10:uidLastSave="{00000000-0000-0000-0000-000000000000}"/>
  <bookViews>
    <workbookView xWindow="1220" yWindow="500" windowWidth="32380" windowHeight="20500" activeTab="1" xr2:uid="{8EAB84B7-EE73-4D4B-8F35-9F1637AEFD7C}"/>
  </bookViews>
  <sheets>
    <sheet name="Sensors" sheetId="1" r:id="rId1"/>
    <sheet name="Weap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1" l="1"/>
  <c r="P32" i="1"/>
  <c r="K26" i="1"/>
  <c r="K25" i="1"/>
  <c r="L26" i="1"/>
  <c r="L25" i="1"/>
  <c r="L24" i="1"/>
  <c r="L23" i="1"/>
  <c r="L22" i="1"/>
  <c r="L21" i="1"/>
  <c r="K21" i="1"/>
  <c r="J21" i="1"/>
  <c r="J28" i="1"/>
  <c r="J26" i="1"/>
  <c r="J25" i="1"/>
  <c r="J24" i="1"/>
  <c r="J23" i="1"/>
  <c r="J17" i="1"/>
  <c r="J14" i="1"/>
  <c r="L18" i="1"/>
  <c r="J18" i="1"/>
  <c r="O17" i="1"/>
  <c r="K17" i="1"/>
  <c r="P19" i="1"/>
  <c r="O19" i="1"/>
  <c r="N19" i="1"/>
  <c r="M19" i="1"/>
  <c r="L19" i="1"/>
  <c r="K19" i="1"/>
  <c r="J19" i="1"/>
  <c r="P18" i="1"/>
  <c r="O18" i="1"/>
  <c r="N18" i="1"/>
  <c r="M18" i="1"/>
  <c r="P15" i="1"/>
  <c r="O15" i="1"/>
  <c r="N15" i="1"/>
  <c r="M15" i="1"/>
  <c r="L15" i="1"/>
  <c r="K15" i="1"/>
  <c r="J15" i="1"/>
  <c r="P16" i="1"/>
  <c r="O16" i="1"/>
  <c r="N16" i="1"/>
  <c r="M16" i="1"/>
  <c r="L16" i="1"/>
  <c r="K16" i="1"/>
  <c r="J16" i="1"/>
  <c r="O28" i="1"/>
  <c r="M28" i="1"/>
  <c r="L28" i="1"/>
  <c r="K28" i="1"/>
  <c r="R27" i="1"/>
  <c r="Q27" i="1"/>
  <c r="J22" i="1"/>
  <c r="K22" i="1"/>
  <c r="O22" i="1"/>
  <c r="K14" i="1"/>
  <c r="L14" i="1"/>
  <c r="M14" i="1"/>
  <c r="N14" i="1"/>
  <c r="O14" i="1"/>
  <c r="P14" i="1"/>
  <c r="O21" i="1"/>
  <c r="Q20" i="1"/>
  <c r="R20" i="1"/>
  <c r="P17" i="1" l="1"/>
  <c r="N17" i="1"/>
  <c r="M17" i="1"/>
  <c r="L17" i="1"/>
  <c r="K18" i="1"/>
</calcChain>
</file>

<file path=xl/sharedStrings.xml><?xml version="1.0" encoding="utf-8"?>
<sst xmlns="http://schemas.openxmlformats.org/spreadsheetml/2006/main" count="371" uniqueCount="176">
  <si>
    <t>Freedom</t>
  </si>
  <si>
    <t>Type 021</t>
  </si>
  <si>
    <t>[Houdong]</t>
  </si>
  <si>
    <t>Thondor</t>
  </si>
  <si>
    <t>[Peykaap III]</t>
  </si>
  <si>
    <t>Zolfaghar</t>
  </si>
  <si>
    <t>[Peykaap II]</t>
  </si>
  <si>
    <t>Bavar</t>
  </si>
  <si>
    <t>Cougar</t>
  </si>
  <si>
    <t>Seraj-1</t>
  </si>
  <si>
    <t>Baderunner-35</t>
  </si>
  <si>
    <t>Taregh</t>
  </si>
  <si>
    <t>Small</t>
  </si>
  <si>
    <t>VSmall</t>
  </si>
  <si>
    <t>Stealthy</t>
  </si>
  <si>
    <t>SPS-75</t>
  </si>
  <si>
    <t>MH-60R</t>
  </si>
  <si>
    <t>Seahawk</t>
  </si>
  <si>
    <t>MQ-8B</t>
  </si>
  <si>
    <t>Fire Scout</t>
  </si>
  <si>
    <t>Class:</t>
  </si>
  <si>
    <t>Signature:</t>
  </si>
  <si>
    <t>ZPY-4</t>
  </si>
  <si>
    <t>APS-147/153</t>
  </si>
  <si>
    <t>Radar Detection Range</t>
  </si>
  <si>
    <t>Type</t>
  </si>
  <si>
    <t>3D</t>
  </si>
  <si>
    <t>SS</t>
  </si>
  <si>
    <t>Range (nmi) vs:</t>
  </si>
  <si>
    <t>BridgeMaster</t>
  </si>
  <si>
    <t>--</t>
  </si>
  <si>
    <t>SR-47A</t>
  </si>
  <si>
    <t>Radar Horizon:</t>
  </si>
  <si>
    <t>VLow</t>
  </si>
  <si>
    <t>Med</t>
  </si>
  <si>
    <t>Low</t>
  </si>
  <si>
    <r>
      <t>SS</t>
    </r>
    <r>
      <rPr>
        <vertAlign val="superscript"/>
        <sz val="12"/>
        <color theme="1"/>
        <rFont val="Geneva"/>
        <family val="2"/>
      </rPr>
      <t>1</t>
    </r>
  </si>
  <si>
    <t>Notes:</t>
  </si>
  <si>
    <t>Radar</t>
  </si>
  <si>
    <t>Height</t>
  </si>
  <si>
    <t>Horizon</t>
  </si>
  <si>
    <t>Radar Name:</t>
  </si>
  <si>
    <t>LAS</t>
  </si>
  <si>
    <t>Furuno-1700</t>
  </si>
  <si>
    <t>Furuno-1900</t>
  </si>
  <si>
    <t>MVR-88 (X-Band)</t>
  </si>
  <si>
    <t>Large</t>
  </si>
  <si>
    <t>Medium</t>
  </si>
  <si>
    <t>Height (m)</t>
  </si>
  <si>
    <t>Furuno-1600</t>
  </si>
  <si>
    <t>Nav</t>
  </si>
  <si>
    <t>NA</t>
  </si>
  <si>
    <t>Ranges in nautical miles (nmi)</t>
  </si>
  <si>
    <t>ES Detection Horizon:</t>
  </si>
  <si>
    <t>LCS 3rd Gen  vs. Vsmall</t>
  </si>
  <si>
    <t>Thondor 2nd Gen vs. Small</t>
  </si>
  <si>
    <t>Antiship Missile Lock-On Chances</t>
  </si>
  <si>
    <t>LCS</t>
  </si>
  <si>
    <t>IRGC</t>
  </si>
  <si>
    <t>Seeker</t>
  </si>
  <si>
    <t>Gen</t>
  </si>
  <si>
    <t>3rd Gen D</t>
  </si>
  <si>
    <t>None</t>
  </si>
  <si>
    <t>Damage</t>
  </si>
  <si>
    <t>Nasr</t>
  </si>
  <si>
    <t>3rd</t>
  </si>
  <si>
    <t>33 + D6/2</t>
  </si>
  <si>
    <t>Noor</t>
  </si>
  <si>
    <t>36 + D6/2</t>
  </si>
  <si>
    <t>Zafar</t>
  </si>
  <si>
    <t>18 + D6/3</t>
  </si>
  <si>
    <t>Hellfire</t>
  </si>
  <si>
    <t>SAM Hit Chances</t>
  </si>
  <si>
    <t>Msl</t>
  </si>
  <si>
    <t>vs.</t>
  </si>
  <si>
    <t>Hit</t>
  </si>
  <si>
    <t>Cbt Sys</t>
  </si>
  <si>
    <t>ATA</t>
  </si>
  <si>
    <t>Chance</t>
  </si>
  <si>
    <t>MH-60</t>
  </si>
  <si>
    <t>QW-11</t>
  </si>
  <si>
    <t>Modifiers</t>
  </si>
  <si>
    <t>Small,</t>
  </si>
  <si>
    <t>Low Supers.</t>
  </si>
  <si>
    <t>Subsonic</t>
  </si>
  <si>
    <t>One/Two</t>
  </si>
  <si>
    <t>vs</t>
  </si>
  <si>
    <t>RAM</t>
  </si>
  <si>
    <t>Gen 5</t>
  </si>
  <si>
    <t>65%/88%</t>
  </si>
  <si>
    <t>Transonic</t>
  </si>
  <si>
    <t>AAA Hit Chances</t>
  </si>
  <si>
    <t>AA</t>
  </si>
  <si>
    <t>Strength</t>
  </si>
  <si>
    <t>AK-230</t>
  </si>
  <si>
    <t>ZU-23-2</t>
  </si>
  <si>
    <t>Else</t>
  </si>
  <si>
    <t>Size:</t>
  </si>
  <si>
    <t>Speed:</t>
  </si>
  <si>
    <t>CS Modifier:</t>
  </si>
  <si>
    <t>Counterm.:</t>
  </si>
  <si>
    <t>Hit Chances for Manually-Aimed Light &amp; Heavy</t>
  </si>
  <si>
    <t>Machine Guns less than 20mm</t>
  </si>
  <si>
    <t>Point Blank</t>
  </si>
  <si>
    <t>Short</t>
  </si>
  <si>
    <t>Long</t>
  </si>
  <si>
    <t>Extreme</t>
  </si>
  <si>
    <t>Base Ph</t>
  </si>
  <si>
    <t>00-100</t>
  </si>
  <si>
    <t>101-200</t>
  </si>
  <si>
    <t>201-500</t>
  </si>
  <si>
    <t>501-800</t>
  </si>
  <si>
    <t>801-1000</t>
  </si>
  <si>
    <t>Hit Chances for Multiple Rociket Launchers,</t>
  </si>
  <si>
    <t>RecoillessRifles, &amp; RPGs from Small Craft</t>
  </si>
  <si>
    <t>yards</t>
  </si>
  <si>
    <t>(yards)</t>
  </si>
  <si>
    <t>12.7-14.5mm</t>
  </si>
  <si>
    <t>0 - 75</t>
  </si>
  <si>
    <t>76-150</t>
  </si>
  <si>
    <t>151-250</t>
  </si>
  <si>
    <t>251-350</t>
  </si>
  <si>
    <t>350-500</t>
  </si>
  <si>
    <t>Doshka</t>
  </si>
  <si>
    <t>Msl Ph</t>
  </si>
  <si>
    <t>RIM-116B</t>
  </si>
  <si>
    <t>Modifiers for Shooter speed:</t>
  </si>
  <si>
    <t>16 - 25 knots : Halve the base chance to hit</t>
  </si>
  <si>
    <t xml:space="preserve">26 knots or more: Quarter the base chance </t>
  </si>
  <si>
    <t>Range</t>
  </si>
  <si>
    <t>0.4 - 2.7 nmi</t>
  </si>
  <si>
    <t>0.3 - 5.0 nmi</t>
  </si>
  <si>
    <t>kyds/Alt</t>
  </si>
  <si>
    <t>3.6/Low</t>
  </si>
  <si>
    <t>2.8/Low</t>
  </si>
  <si>
    <t>2.6/Low</t>
  </si>
  <si>
    <t>NSM</t>
  </si>
  <si>
    <t>4th</t>
  </si>
  <si>
    <t>34 + D6/2</t>
  </si>
  <si>
    <t>15 + D6/3</t>
  </si>
  <si>
    <t>(nmi)</t>
  </si>
  <si>
    <t>0.3 - 4.6</t>
  </si>
  <si>
    <t>0.3 - 5.0</t>
  </si>
  <si>
    <t>1.6 - 108</t>
  </si>
  <si>
    <t>8.1 - 64.8</t>
  </si>
  <si>
    <t>4.3 - 18.9</t>
  </si>
  <si>
    <t>4.1 - 13.5</t>
  </si>
  <si>
    <t>19 + D6/3</t>
  </si>
  <si>
    <t>Everyone</t>
  </si>
  <si>
    <t>Mk110 57mm</t>
  </si>
  <si>
    <t>0 - 3</t>
  </si>
  <si>
    <t>3.1 - 7.5</t>
  </si>
  <si>
    <t>7.6 - 12.1</t>
  </si>
  <si>
    <t>12.2 - 15.1</t>
  </si>
  <si>
    <t>Short (kyds)</t>
  </si>
  <si>
    <t>Med (kyds)</t>
  </si>
  <si>
    <t>Long (kyds)</t>
  </si>
  <si>
    <t>Extr. (kyds)</t>
  </si>
  <si>
    <t>Pen</t>
  </si>
  <si>
    <t>Dam</t>
  </si>
  <si>
    <t>1/0</t>
  </si>
  <si>
    <t>1/1</t>
  </si>
  <si>
    <t>Mk46 30mm</t>
  </si>
  <si>
    <t>0 - 1.1</t>
  </si>
  <si>
    <t>1.2 - 2.8</t>
  </si>
  <si>
    <t>2.9 - 4.4</t>
  </si>
  <si>
    <t>4.5 - 5.5</t>
  </si>
  <si>
    <t>0/0</t>
  </si>
  <si>
    <t>Surface Gunfire</t>
  </si>
  <si>
    <t xml:space="preserve">It speeds play by providing detection ranges and weapon hit chances for combinations of different units in the scenario. </t>
  </si>
  <si>
    <t>It is free, but also copyrighted by the Admiralty Trology Group. If it is shared, the copyright must be included.</t>
  </si>
  <si>
    <t>The information in this spreadsheet is current as of 15 October 2021. They may be different in later publications.</t>
  </si>
  <si>
    <r>
      <t xml:space="preserve">Corrections or questions about the scenario, our </t>
    </r>
    <r>
      <rPr>
        <b/>
        <i/>
        <sz val="14"/>
        <color theme="1"/>
        <rFont val="Calibri"/>
        <family val="2"/>
        <scheme val="minor"/>
      </rPr>
      <t>Harpoon V</t>
    </r>
    <r>
      <rPr>
        <b/>
        <sz val="14"/>
        <color theme="1"/>
        <rFont val="Calibri"/>
        <family val="2"/>
        <scheme val="minor"/>
      </rPr>
      <t xml:space="preserve"> tactical naval game, or any other ATG products, can be emailed to adtrgroup@aol.com</t>
    </r>
  </si>
  <si>
    <t>This spreadsheet supports the Pasdaran Swarm Attack scenario presented by the Admiralty Trilogy Group at the Origins and Historicon 2021 conventions.</t>
  </si>
  <si>
    <t>1) Can see air contacts in VLow flight only</t>
  </si>
  <si>
    <t>Kuch,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</si>
</sst>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2"/>
      <color theme="1"/>
      <name val="Calibri"/>
      <family val="2"/>
      <scheme val="minor"/>
    </font>
    <font>
      <b/>
      <sz val="12"/>
      <color theme="1"/>
      <name val="Geneva"/>
      <family val="2"/>
    </font>
    <font>
      <sz val="12"/>
      <color theme="1"/>
      <name val="Geneva"/>
      <family val="2"/>
    </font>
    <font>
      <i/>
      <sz val="12"/>
      <color theme="1"/>
      <name val="Geneva"/>
      <family val="2"/>
    </font>
    <font>
      <i/>
      <u/>
      <sz val="12"/>
      <color theme="1"/>
      <name val="Geneva"/>
      <family val="2"/>
    </font>
    <font>
      <vertAlign val="superscript"/>
      <sz val="12"/>
      <color theme="1"/>
      <name val="Geneva"/>
      <family val="2"/>
    </font>
    <font>
      <i/>
      <sz val="12"/>
      <color rgb="FF000000"/>
      <name val="Geneva"/>
      <family val="2"/>
    </font>
    <font>
      <i/>
      <u/>
      <sz val="12"/>
      <color rgb="FF000000"/>
      <name val="Geneva"/>
      <family val="2"/>
    </font>
    <font>
      <sz val="12"/>
      <name val="Geneva"/>
      <family val="2"/>
    </font>
    <font>
      <sz val="12"/>
      <color indexed="8"/>
      <name val="Geneva"/>
      <family val="2"/>
    </font>
    <font>
      <b/>
      <u/>
      <sz val="12"/>
      <color theme="1"/>
      <name val="Geneva"/>
      <family val="2"/>
    </font>
    <font>
      <b/>
      <i/>
      <u/>
      <sz val="12"/>
      <color theme="1"/>
      <name val="Geneva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u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0" xfId="0" quotePrefix="1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2" fillId="0" borderId="0" xfId="0" applyNumberFormat="1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" fontId="2" fillId="0" borderId="1" xfId="0" quotePrefix="1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horizontal="right"/>
    </xf>
    <xf numFmtId="0" fontId="2" fillId="0" borderId="0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7" fillId="0" borderId="0" xfId="0" applyFont="1"/>
    <xf numFmtId="0" fontId="15" fillId="3" borderId="1" xfId="0" applyFont="1" applyFill="1" applyBorder="1" applyAlignment="1">
      <alignment horizontal="center"/>
    </xf>
    <xf numFmtId="164" fontId="13" fillId="3" borderId="1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164" fontId="13" fillId="4" borderId="1" xfId="0" applyNumberFormat="1" applyFont="1" applyFill="1" applyBorder="1" applyAlignment="1">
      <alignment horizontal="center"/>
    </xf>
    <xf numFmtId="0" fontId="13" fillId="0" borderId="4" xfId="0" applyFont="1" applyBorder="1"/>
    <xf numFmtId="0" fontId="13" fillId="0" borderId="5" xfId="0" applyFont="1" applyBorder="1"/>
    <xf numFmtId="0" fontId="14" fillId="0" borderId="5" xfId="0" applyFont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3" fillId="0" borderId="1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3" fillId="0" borderId="0" xfId="0" applyFont="1" applyBorder="1"/>
    <xf numFmtId="16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9" fontId="13" fillId="3" borderId="0" xfId="0" applyNumberFormat="1" applyFont="1" applyFill="1" applyBorder="1" applyAlignment="1">
      <alignment horizontal="center"/>
    </xf>
    <xf numFmtId="9" fontId="13" fillId="4" borderId="7" xfId="0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8" xfId="0" applyFont="1" applyBorder="1"/>
    <xf numFmtId="0" fontId="13" fillId="0" borderId="9" xfId="0" applyFont="1" applyBorder="1"/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0" borderId="7" xfId="0" applyFont="1" applyBorder="1"/>
    <xf numFmtId="0" fontId="16" fillId="0" borderId="9" xfId="0" applyFont="1" applyBorder="1" applyAlignment="1">
      <alignment horizontal="center"/>
    </xf>
    <xf numFmtId="0" fontId="13" fillId="0" borderId="10" xfId="0" applyFont="1" applyBorder="1"/>
    <xf numFmtId="0" fontId="13" fillId="0" borderId="6" xfId="0" applyFont="1" applyBorder="1"/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9" fontId="13" fillId="0" borderId="0" xfId="0" applyNumberFormat="1" applyFont="1" applyBorder="1" applyAlignment="1">
      <alignment horizontal="center"/>
    </xf>
    <xf numFmtId="9" fontId="13" fillId="0" borderId="9" xfId="0" applyNumberFormat="1" applyFont="1" applyBorder="1" applyAlignment="1">
      <alignment horizontal="center"/>
    </xf>
    <xf numFmtId="0" fontId="18" fillId="0" borderId="6" xfId="0" applyFont="1" applyBorder="1"/>
    <xf numFmtId="0" fontId="19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3" fillId="0" borderId="1" xfId="0" applyFont="1" applyFill="1" applyBorder="1"/>
    <xf numFmtId="0" fontId="13" fillId="0" borderId="0" xfId="0" applyFont="1" applyFill="1" applyBorder="1"/>
    <xf numFmtId="0" fontId="20" fillId="0" borderId="0" xfId="0" applyFont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9" xfId="0" quotePrefix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5" xfId="0" applyFont="1" applyBorder="1"/>
    <xf numFmtId="0" fontId="0" fillId="0" borderId="4" xfId="0" applyFont="1" applyBorder="1"/>
    <xf numFmtId="9" fontId="0" fillId="0" borderId="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9" xfId="0" applyFont="1" applyBorder="1"/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2" fillId="0" borderId="5" xfId="0" applyFont="1" applyBorder="1"/>
    <xf numFmtId="0" fontId="22" fillId="0" borderId="0" xfId="0" applyFont="1"/>
    <xf numFmtId="0" fontId="21" fillId="0" borderId="0" xfId="0" applyFont="1"/>
    <xf numFmtId="0" fontId="20" fillId="0" borderId="5" xfId="0" applyFont="1" applyBorder="1"/>
    <xf numFmtId="9" fontId="18" fillId="0" borderId="5" xfId="0" applyNumberFormat="1" applyFont="1" applyBorder="1" applyAlignment="1">
      <alignment horizontal="center"/>
    </xf>
    <xf numFmtId="0" fontId="18" fillId="0" borderId="5" xfId="0" applyFont="1" applyBorder="1"/>
    <xf numFmtId="0" fontId="0" fillId="0" borderId="7" xfId="0" applyFont="1" applyBorder="1" applyAlignment="1">
      <alignment horizontal="center"/>
    </xf>
    <xf numFmtId="1" fontId="16" fillId="0" borderId="9" xfId="0" applyNumberFormat="1" applyFont="1" applyBorder="1" applyAlignment="1">
      <alignment horizontal="center"/>
    </xf>
    <xf numFmtId="1" fontId="16" fillId="0" borderId="9" xfId="0" quotePrefix="1" applyNumberFormat="1" applyFont="1" applyBorder="1" applyAlignment="1">
      <alignment horizontal="center"/>
    </xf>
    <xf numFmtId="0" fontId="16" fillId="0" borderId="9" xfId="0" quotePrefix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85BA9-03C7-974C-8477-3A1154DF1DDC}">
  <sheetPr>
    <pageSetUpPr fitToPage="1"/>
  </sheetPr>
  <dimension ref="A1:S40"/>
  <sheetViews>
    <sheetView topLeftCell="A15" zoomScale="150" zoomScaleNormal="150" workbookViewId="0">
      <selection activeCell="N25" sqref="N25"/>
    </sheetView>
  </sheetViews>
  <sheetFormatPr baseColWidth="10" defaultRowHeight="16" x14ac:dyDescent="0.2"/>
  <cols>
    <col min="1" max="1" width="19.1640625" style="1" customWidth="1"/>
    <col min="2" max="2" width="9.1640625" style="3" bestFit="1" customWidth="1"/>
    <col min="3" max="3" width="7.5" style="3" customWidth="1"/>
    <col min="4" max="4" width="7.33203125" style="3" bestFit="1" customWidth="1"/>
    <col min="5" max="5" width="9.1640625" style="3" bestFit="1" customWidth="1"/>
    <col min="6" max="6" width="9" style="3" customWidth="1"/>
    <col min="7" max="7" width="9.1640625" style="1" customWidth="1"/>
    <col min="8" max="8" width="10.33203125" style="2" bestFit="1" customWidth="1"/>
    <col min="9" max="9" width="10.5" style="2" customWidth="1"/>
    <col min="10" max="10" width="13.6640625" style="2" bestFit="1" customWidth="1"/>
    <col min="11" max="11" width="13.1640625" style="2" bestFit="1" customWidth="1"/>
    <col min="12" max="12" width="12.83203125" style="2" customWidth="1"/>
    <col min="13" max="13" width="15.33203125" style="2" customWidth="1"/>
    <col min="14" max="14" width="9.33203125" style="2" customWidth="1"/>
    <col min="15" max="15" width="17.1640625" style="2" customWidth="1"/>
    <col min="16" max="16" width="12.83203125" style="2" customWidth="1"/>
    <col min="17" max="17" width="11.6640625" style="2" bestFit="1" customWidth="1"/>
    <col min="18" max="18" width="13.33203125" style="1" customWidth="1"/>
    <col min="19" max="16384" width="10.83203125" style="1"/>
  </cols>
  <sheetData>
    <row r="1" spans="1:18" s="106" customFormat="1" ht="19" x14ac:dyDescent="0.25">
      <c r="A1" s="105" t="s">
        <v>173</v>
      </c>
    </row>
    <row r="2" spans="1:18" s="106" customFormat="1" ht="19" x14ac:dyDescent="0.25">
      <c r="A2" s="105" t="s">
        <v>169</v>
      </c>
    </row>
    <row r="3" spans="1:18" s="106" customFormat="1" ht="19" x14ac:dyDescent="0.25">
      <c r="A3" s="105" t="s">
        <v>170</v>
      </c>
    </row>
    <row r="4" spans="1:18" s="106" customFormat="1" ht="19" x14ac:dyDescent="0.25">
      <c r="A4" s="105" t="s">
        <v>171</v>
      </c>
    </row>
    <row r="5" spans="1:18" s="106" customFormat="1" ht="19" x14ac:dyDescent="0.25">
      <c r="A5" s="105" t="s">
        <v>172</v>
      </c>
    </row>
    <row r="7" spans="1:18" x14ac:dyDescent="0.2">
      <c r="A7" s="27" t="s">
        <v>24</v>
      </c>
      <c r="B7" s="4"/>
      <c r="C7" s="4"/>
      <c r="D7" s="4"/>
      <c r="E7" s="4"/>
      <c r="F7" s="4"/>
    </row>
    <row r="8" spans="1:18" x14ac:dyDescent="0.2">
      <c r="A8" s="1" t="s">
        <v>52</v>
      </c>
      <c r="G8" s="3"/>
      <c r="H8" s="3"/>
      <c r="I8" s="1"/>
      <c r="J8" s="3"/>
      <c r="K8" s="3" t="s">
        <v>1</v>
      </c>
      <c r="L8" s="1"/>
      <c r="M8" s="1"/>
      <c r="N8" s="3"/>
      <c r="O8" s="3"/>
      <c r="P8" s="3"/>
      <c r="R8" s="2"/>
    </row>
    <row r="9" spans="1:18" x14ac:dyDescent="0.2">
      <c r="G9" s="3"/>
      <c r="H9" s="3"/>
      <c r="I9" s="1"/>
      <c r="J9" s="3"/>
      <c r="K9" s="3" t="s">
        <v>2</v>
      </c>
      <c r="L9" s="3" t="s">
        <v>5</v>
      </c>
      <c r="M9" s="3" t="s">
        <v>7</v>
      </c>
      <c r="N9" s="3"/>
      <c r="O9" s="3" t="s">
        <v>10</v>
      </c>
      <c r="P9" s="3" t="s">
        <v>175</v>
      </c>
      <c r="Q9" s="5" t="s">
        <v>16</v>
      </c>
      <c r="R9" s="3" t="s">
        <v>18</v>
      </c>
    </row>
    <row r="10" spans="1:18" x14ac:dyDescent="0.2">
      <c r="G10" s="3"/>
      <c r="H10" s="3"/>
      <c r="I10" s="29" t="s">
        <v>20</v>
      </c>
      <c r="J10" s="4" t="s">
        <v>0</v>
      </c>
      <c r="K10" s="4" t="s">
        <v>3</v>
      </c>
      <c r="L10" s="2" t="s">
        <v>4</v>
      </c>
      <c r="M10" s="2" t="s">
        <v>6</v>
      </c>
      <c r="N10" s="4" t="s">
        <v>8</v>
      </c>
      <c r="O10" s="4" t="s">
        <v>9</v>
      </c>
      <c r="P10" s="4" t="s">
        <v>11</v>
      </c>
      <c r="Q10" s="6" t="s">
        <v>17</v>
      </c>
      <c r="R10" s="4" t="s">
        <v>19</v>
      </c>
    </row>
    <row r="11" spans="1:18" x14ac:dyDescent="0.2">
      <c r="G11" s="3"/>
      <c r="H11" s="3"/>
      <c r="I11" s="29" t="s">
        <v>21</v>
      </c>
      <c r="J11" s="2" t="s">
        <v>12</v>
      </c>
      <c r="K11" s="2" t="s">
        <v>13</v>
      </c>
      <c r="L11" s="2" t="s">
        <v>13</v>
      </c>
      <c r="M11" s="2" t="s">
        <v>13</v>
      </c>
      <c r="N11" s="2" t="s">
        <v>13</v>
      </c>
      <c r="O11" s="2" t="s">
        <v>14</v>
      </c>
      <c r="P11" s="2" t="s">
        <v>13</v>
      </c>
      <c r="Q11" s="7" t="s">
        <v>12</v>
      </c>
      <c r="R11" s="2" t="s">
        <v>13</v>
      </c>
    </row>
    <row r="12" spans="1:18" x14ac:dyDescent="0.2">
      <c r="B12" s="3" t="s">
        <v>38</v>
      </c>
      <c r="F12" s="11" t="s">
        <v>28</v>
      </c>
      <c r="H12" s="3"/>
      <c r="I12" s="1"/>
      <c r="J12" s="1"/>
      <c r="K12" s="1"/>
      <c r="L12" s="1"/>
      <c r="M12" s="1"/>
      <c r="N12" s="1"/>
      <c r="O12" s="1"/>
      <c r="P12" s="1"/>
      <c r="Q12" s="23"/>
    </row>
    <row r="13" spans="1:18" x14ac:dyDescent="0.2">
      <c r="A13" s="28" t="s">
        <v>41</v>
      </c>
      <c r="B13" s="4" t="s">
        <v>39</v>
      </c>
      <c r="C13" s="4" t="s">
        <v>25</v>
      </c>
      <c r="D13" s="4" t="s">
        <v>46</v>
      </c>
      <c r="E13" s="4" t="s">
        <v>47</v>
      </c>
      <c r="F13" s="4" t="s">
        <v>12</v>
      </c>
      <c r="G13" s="4" t="s">
        <v>13</v>
      </c>
      <c r="H13" s="4" t="s">
        <v>14</v>
      </c>
      <c r="I13" s="1"/>
      <c r="Q13" s="7"/>
      <c r="R13" s="2"/>
    </row>
    <row r="14" spans="1:18" x14ac:dyDescent="0.2">
      <c r="A14" s="1" t="s">
        <v>22</v>
      </c>
      <c r="B14" s="2" t="s">
        <v>33</v>
      </c>
      <c r="C14" s="2" t="s">
        <v>27</v>
      </c>
      <c r="D14" s="12">
        <v>70</v>
      </c>
      <c r="E14" s="12">
        <v>69.708552873525818</v>
      </c>
      <c r="F14" s="12">
        <v>39.833458784871894</v>
      </c>
      <c r="G14" s="12">
        <v>22.406320566490439</v>
      </c>
      <c r="H14" s="12">
        <v>12.447955870272468</v>
      </c>
      <c r="I14" s="16"/>
      <c r="J14" s="12">
        <f>H34</f>
        <v>22</v>
      </c>
      <c r="K14" s="12">
        <f t="shared" ref="K14:K19" si="0">G14</f>
        <v>22.406320566490439</v>
      </c>
      <c r="L14" s="12">
        <f t="shared" ref="L14:L19" si="1">G14</f>
        <v>22.406320566490439</v>
      </c>
      <c r="M14" s="12">
        <f t="shared" ref="M14:M19" si="2">G14</f>
        <v>22.406320566490439</v>
      </c>
      <c r="N14" s="12">
        <f t="shared" ref="N14:N19" si="3">G14</f>
        <v>22.406320566490439</v>
      </c>
      <c r="O14" s="12">
        <f t="shared" ref="O14:O17" si="4">H14</f>
        <v>12.447955870272468</v>
      </c>
      <c r="P14" s="12">
        <f t="shared" ref="P14:P19" si="5">G14</f>
        <v>22.406320566490439</v>
      </c>
      <c r="Q14" s="25" t="s">
        <v>30</v>
      </c>
      <c r="R14" s="30" t="s">
        <v>30</v>
      </c>
    </row>
    <row r="15" spans="1:18" x14ac:dyDescent="0.2">
      <c r="A15" s="1" t="s">
        <v>22</v>
      </c>
      <c r="B15" s="2" t="s">
        <v>35</v>
      </c>
      <c r="C15" s="2" t="s">
        <v>27</v>
      </c>
      <c r="D15" s="12">
        <v>70</v>
      </c>
      <c r="E15" s="12">
        <v>69.708552873525818</v>
      </c>
      <c r="F15" s="12">
        <v>39.833458784871894</v>
      </c>
      <c r="G15" s="12">
        <v>22.406320566490439</v>
      </c>
      <c r="H15" s="12">
        <v>12.447955870272468</v>
      </c>
      <c r="I15" s="16"/>
      <c r="J15" s="12">
        <f>F15</f>
        <v>39.833458784871894</v>
      </c>
      <c r="K15" s="12">
        <f t="shared" si="0"/>
        <v>22.406320566490439</v>
      </c>
      <c r="L15" s="12">
        <f t="shared" si="1"/>
        <v>22.406320566490439</v>
      </c>
      <c r="M15" s="12">
        <f t="shared" si="2"/>
        <v>22.406320566490439</v>
      </c>
      <c r="N15" s="12">
        <f t="shared" si="3"/>
        <v>22.406320566490439</v>
      </c>
      <c r="O15" s="12">
        <f t="shared" si="4"/>
        <v>12.447955870272468</v>
      </c>
      <c r="P15" s="12">
        <f t="shared" si="5"/>
        <v>22.406320566490439</v>
      </c>
      <c r="Q15" s="25" t="s">
        <v>30</v>
      </c>
      <c r="R15" s="30" t="s">
        <v>30</v>
      </c>
    </row>
    <row r="16" spans="1:18" x14ac:dyDescent="0.2">
      <c r="A16" s="1" t="s">
        <v>22</v>
      </c>
      <c r="B16" s="2" t="s">
        <v>34</v>
      </c>
      <c r="C16" s="2" t="s">
        <v>27</v>
      </c>
      <c r="D16" s="12">
        <v>70</v>
      </c>
      <c r="E16" s="12">
        <v>69.708552873525818</v>
      </c>
      <c r="F16" s="12">
        <v>39.833458784871894</v>
      </c>
      <c r="G16" s="12">
        <v>22.406320566490439</v>
      </c>
      <c r="H16" s="12">
        <v>12.447955870272468</v>
      </c>
      <c r="I16" s="16"/>
      <c r="J16" s="12">
        <f>F16</f>
        <v>39.833458784871894</v>
      </c>
      <c r="K16" s="12">
        <f t="shared" si="0"/>
        <v>22.406320566490439</v>
      </c>
      <c r="L16" s="12">
        <f t="shared" si="1"/>
        <v>22.406320566490439</v>
      </c>
      <c r="M16" s="12">
        <f t="shared" si="2"/>
        <v>22.406320566490439</v>
      </c>
      <c r="N16" s="12">
        <f t="shared" si="3"/>
        <v>22.406320566490439</v>
      </c>
      <c r="O16" s="12">
        <f t="shared" ref="O16" si="6">H16</f>
        <v>12.447955870272468</v>
      </c>
      <c r="P16" s="12">
        <f t="shared" si="5"/>
        <v>22.406320566490439</v>
      </c>
      <c r="Q16" s="25" t="s">
        <v>30</v>
      </c>
      <c r="R16" s="30" t="s">
        <v>30</v>
      </c>
    </row>
    <row r="17" spans="1:19" x14ac:dyDescent="0.2">
      <c r="A17" s="1" t="s">
        <v>23</v>
      </c>
      <c r="B17" s="2" t="s">
        <v>33</v>
      </c>
      <c r="C17" s="2" t="s">
        <v>27</v>
      </c>
      <c r="D17" s="14">
        <v>120</v>
      </c>
      <c r="E17" s="15">
        <v>99.58364696217977</v>
      </c>
      <c r="F17" s="15">
        <v>56.904941121245578</v>
      </c>
      <c r="G17" s="15">
        <v>32.009029380700632</v>
      </c>
      <c r="H17" s="15">
        <v>17.782794100389243</v>
      </c>
      <c r="I17" s="1"/>
      <c r="J17" s="12">
        <f>H34</f>
        <v>22</v>
      </c>
      <c r="K17" s="12">
        <f t="shared" si="0"/>
        <v>32.009029380700632</v>
      </c>
      <c r="L17" s="12">
        <f t="shared" si="1"/>
        <v>32.009029380700632</v>
      </c>
      <c r="M17" s="12">
        <f t="shared" si="2"/>
        <v>32.009029380700632</v>
      </c>
      <c r="N17" s="12">
        <f t="shared" si="3"/>
        <v>32.009029380700632</v>
      </c>
      <c r="O17" s="12">
        <f t="shared" si="4"/>
        <v>17.782794100389243</v>
      </c>
      <c r="P17" s="12">
        <f t="shared" si="5"/>
        <v>32.009029380700632</v>
      </c>
      <c r="Q17" s="25" t="s">
        <v>30</v>
      </c>
      <c r="R17" s="30" t="s">
        <v>30</v>
      </c>
    </row>
    <row r="18" spans="1:19" x14ac:dyDescent="0.2">
      <c r="A18" s="1" t="s">
        <v>23</v>
      </c>
      <c r="B18" s="2" t="s">
        <v>35</v>
      </c>
      <c r="C18" s="2" t="s">
        <v>27</v>
      </c>
      <c r="D18" s="14">
        <v>120</v>
      </c>
      <c r="E18" s="15">
        <v>99.58364696217977</v>
      </c>
      <c r="F18" s="15">
        <v>56.904941121245578</v>
      </c>
      <c r="G18" s="15">
        <v>32.009029380700632</v>
      </c>
      <c r="H18" s="15">
        <v>17.782794100389243</v>
      </c>
      <c r="I18" s="1"/>
      <c r="J18" s="12">
        <f>F18</f>
        <v>56.904941121245578</v>
      </c>
      <c r="K18" s="12">
        <f t="shared" si="0"/>
        <v>32.009029380700632</v>
      </c>
      <c r="L18" s="12">
        <f t="shared" si="1"/>
        <v>32.009029380700632</v>
      </c>
      <c r="M18" s="12">
        <f t="shared" si="2"/>
        <v>32.009029380700632</v>
      </c>
      <c r="N18" s="12">
        <f t="shared" si="3"/>
        <v>32.009029380700632</v>
      </c>
      <c r="O18" s="12">
        <f t="shared" ref="O18:O19" si="7">H18</f>
        <v>17.782794100389243</v>
      </c>
      <c r="P18" s="12">
        <f t="shared" si="5"/>
        <v>32.009029380700632</v>
      </c>
      <c r="Q18" s="25" t="s">
        <v>30</v>
      </c>
      <c r="R18" s="30" t="s">
        <v>30</v>
      </c>
    </row>
    <row r="19" spans="1:19" ht="17" thickBot="1" x14ac:dyDescent="0.25">
      <c r="A19" s="17" t="s">
        <v>23</v>
      </c>
      <c r="B19" s="18" t="s">
        <v>34</v>
      </c>
      <c r="C19" s="18" t="s">
        <v>27</v>
      </c>
      <c r="D19" s="20">
        <v>120</v>
      </c>
      <c r="E19" s="21">
        <v>99.58364696217977</v>
      </c>
      <c r="F19" s="21">
        <v>56.904941121245578</v>
      </c>
      <c r="G19" s="21">
        <v>32.009029380700632</v>
      </c>
      <c r="H19" s="21">
        <v>17.782794100389243</v>
      </c>
      <c r="I19" s="17"/>
      <c r="J19" s="19">
        <f>F19</f>
        <v>56.904941121245578</v>
      </c>
      <c r="K19" s="19">
        <f t="shared" si="0"/>
        <v>32.009029380700632</v>
      </c>
      <c r="L19" s="19">
        <f t="shared" si="1"/>
        <v>32.009029380700632</v>
      </c>
      <c r="M19" s="19">
        <f t="shared" si="2"/>
        <v>32.009029380700632</v>
      </c>
      <c r="N19" s="19">
        <f t="shared" si="3"/>
        <v>32.009029380700632</v>
      </c>
      <c r="O19" s="19">
        <f t="shared" si="7"/>
        <v>17.782794100389243</v>
      </c>
      <c r="P19" s="19">
        <f t="shared" si="5"/>
        <v>32.009029380700632</v>
      </c>
      <c r="Q19" s="31" t="s">
        <v>30</v>
      </c>
      <c r="R19" s="32" t="s">
        <v>30</v>
      </c>
    </row>
    <row r="20" spans="1:19" x14ac:dyDescent="0.2">
      <c r="A20" s="1" t="s">
        <v>15</v>
      </c>
      <c r="B20" s="2" t="s">
        <v>12</v>
      </c>
      <c r="C20" s="2" t="s">
        <v>26</v>
      </c>
      <c r="D20" s="12">
        <v>108</v>
      </c>
      <c r="E20" s="12">
        <v>76.817599126301928</v>
      </c>
      <c r="F20" s="12">
        <v>54.869713661644241</v>
      </c>
      <c r="G20" s="12">
        <v>21.947885464657698</v>
      </c>
      <c r="H20" s="12">
        <v>6.5843656393973085</v>
      </c>
      <c r="I20" s="1"/>
      <c r="J20" s="8" t="s">
        <v>30</v>
      </c>
      <c r="K20" s="8" t="s">
        <v>30</v>
      </c>
      <c r="L20" s="8" t="s">
        <v>30</v>
      </c>
      <c r="M20" s="8" t="s">
        <v>30</v>
      </c>
      <c r="N20" s="8" t="s">
        <v>30</v>
      </c>
      <c r="O20" s="8" t="s">
        <v>30</v>
      </c>
      <c r="P20" s="8" t="s">
        <v>30</v>
      </c>
      <c r="Q20" s="24">
        <f>F20</f>
        <v>54.869713661644241</v>
      </c>
      <c r="R20" s="12">
        <f>G20</f>
        <v>21.947885464657698</v>
      </c>
    </row>
    <row r="21" spans="1:19" x14ac:dyDescent="0.2">
      <c r="B21" s="2" t="s">
        <v>12</v>
      </c>
      <c r="C21" s="2" t="s">
        <v>27</v>
      </c>
      <c r="D21" s="12">
        <v>36</v>
      </c>
      <c r="E21" s="12">
        <v>36</v>
      </c>
      <c r="F21" s="12">
        <v>32</v>
      </c>
      <c r="G21" s="12">
        <v>18</v>
      </c>
      <c r="H21" s="12">
        <v>10</v>
      </c>
      <c r="I21" s="1"/>
      <c r="J21" s="2">
        <f>H35</f>
        <v>19</v>
      </c>
      <c r="K21" s="2">
        <f>I35</f>
        <v>16</v>
      </c>
      <c r="L21" s="2">
        <f>I35</f>
        <v>16</v>
      </c>
      <c r="M21" s="2">
        <v>16</v>
      </c>
      <c r="N21" s="2">
        <v>16</v>
      </c>
      <c r="O21" s="2">
        <f>H21</f>
        <v>10</v>
      </c>
      <c r="P21" s="2">
        <v>16</v>
      </c>
      <c r="Q21" s="25" t="s">
        <v>30</v>
      </c>
      <c r="R21" s="8" t="s">
        <v>30</v>
      </c>
    </row>
    <row r="22" spans="1:19" x14ac:dyDescent="0.2">
      <c r="A22" s="1" t="s">
        <v>29</v>
      </c>
      <c r="B22" s="2" t="s">
        <v>12</v>
      </c>
      <c r="C22" s="2" t="s">
        <v>50</v>
      </c>
      <c r="D22" s="2">
        <v>48</v>
      </c>
      <c r="E22" s="2">
        <v>32</v>
      </c>
      <c r="F22" s="2">
        <v>18</v>
      </c>
      <c r="G22" s="2">
        <v>10</v>
      </c>
      <c r="H22" s="2">
        <v>6</v>
      </c>
      <c r="I22" s="1"/>
      <c r="J22" s="2">
        <f>F22</f>
        <v>18</v>
      </c>
      <c r="K22" s="2">
        <f>G22</f>
        <v>10</v>
      </c>
      <c r="L22" s="2">
        <f>G22</f>
        <v>10</v>
      </c>
      <c r="M22" s="2">
        <v>10</v>
      </c>
      <c r="N22" s="2">
        <v>10</v>
      </c>
      <c r="O22" s="2">
        <f>H22</f>
        <v>6</v>
      </c>
      <c r="P22" s="2">
        <v>10</v>
      </c>
      <c r="Q22" s="25" t="s">
        <v>30</v>
      </c>
      <c r="R22" s="8" t="s">
        <v>30</v>
      </c>
    </row>
    <row r="23" spans="1:19" x14ac:dyDescent="0.2">
      <c r="A23" s="1" t="s">
        <v>49</v>
      </c>
      <c r="B23" s="2" t="s">
        <v>13</v>
      </c>
      <c r="C23" s="2" t="s">
        <v>50</v>
      </c>
      <c r="D23" s="12">
        <v>18</v>
      </c>
      <c r="E23" s="12">
        <v>18</v>
      </c>
      <c r="F23" s="12">
        <v>12.143146215046585</v>
      </c>
      <c r="G23" s="12">
        <v>6.830519745963703</v>
      </c>
      <c r="H23" s="12">
        <v>3.7947331922020577</v>
      </c>
      <c r="I23" s="1"/>
      <c r="J23" s="12">
        <f>F23</f>
        <v>12.143146215046585</v>
      </c>
      <c r="K23" s="2">
        <v>7</v>
      </c>
      <c r="L23" s="12">
        <f>G23</f>
        <v>6.830519745963703</v>
      </c>
      <c r="M23" s="2">
        <v>7</v>
      </c>
      <c r="N23" s="2">
        <v>7</v>
      </c>
      <c r="O23" s="2">
        <v>4</v>
      </c>
      <c r="P23" s="2">
        <v>7</v>
      </c>
      <c r="Q23" s="25" t="s">
        <v>30</v>
      </c>
      <c r="R23" s="8" t="s">
        <v>30</v>
      </c>
    </row>
    <row r="24" spans="1:19" x14ac:dyDescent="0.2">
      <c r="A24" s="1" t="s">
        <v>43</v>
      </c>
      <c r="B24" s="2" t="s">
        <v>13</v>
      </c>
      <c r="C24" s="2" t="s">
        <v>50</v>
      </c>
      <c r="D24" s="12">
        <v>24</v>
      </c>
      <c r="E24" s="12">
        <v>21.250505876331523</v>
      </c>
      <c r="F24" s="12">
        <v>12.143146215046585</v>
      </c>
      <c r="G24" s="12">
        <v>6.830519745963703</v>
      </c>
      <c r="H24" s="12">
        <v>3.7947331922020577</v>
      </c>
      <c r="I24" s="1"/>
      <c r="J24" s="12">
        <f>F24</f>
        <v>12.143146215046585</v>
      </c>
      <c r="K24" s="2">
        <v>7</v>
      </c>
      <c r="L24" s="12">
        <f>G24</f>
        <v>6.830519745963703</v>
      </c>
      <c r="M24" s="2">
        <v>7</v>
      </c>
      <c r="N24" s="2">
        <v>7</v>
      </c>
      <c r="O24" s="2">
        <v>4</v>
      </c>
      <c r="P24" s="2">
        <v>7</v>
      </c>
      <c r="Q24" s="25" t="s">
        <v>30</v>
      </c>
      <c r="R24" s="8" t="s">
        <v>30</v>
      </c>
    </row>
    <row r="25" spans="1:19" x14ac:dyDescent="0.2">
      <c r="A25" s="1" t="s">
        <v>44</v>
      </c>
      <c r="B25" s="2" t="s">
        <v>13</v>
      </c>
      <c r="C25" s="2" t="s">
        <v>50</v>
      </c>
      <c r="D25" s="12">
        <v>48</v>
      </c>
      <c r="E25" s="12">
        <v>35.417509793885884</v>
      </c>
      <c r="F25" s="12">
        <v>20.238577025077646</v>
      </c>
      <c r="G25" s="12">
        <v>11.384199576606175</v>
      </c>
      <c r="H25" s="12">
        <v>6.3245553203367644</v>
      </c>
      <c r="I25" s="1"/>
      <c r="J25" s="2">
        <f>H36</f>
        <v>16</v>
      </c>
      <c r="K25" s="12">
        <f>G25</f>
        <v>11.384199576606175</v>
      </c>
      <c r="L25" s="12">
        <f>G25</f>
        <v>11.384199576606175</v>
      </c>
      <c r="M25" s="2">
        <v>11</v>
      </c>
      <c r="N25" s="2">
        <v>11</v>
      </c>
      <c r="O25" s="2">
        <v>6</v>
      </c>
      <c r="P25" s="2">
        <v>11</v>
      </c>
      <c r="Q25" s="25" t="s">
        <v>30</v>
      </c>
      <c r="R25" s="8" t="s">
        <v>30</v>
      </c>
    </row>
    <row r="26" spans="1:19" ht="19" x14ac:dyDescent="0.2">
      <c r="A26" s="1" t="s">
        <v>45</v>
      </c>
      <c r="B26" s="2" t="s">
        <v>13</v>
      </c>
      <c r="C26" s="2" t="s">
        <v>36</v>
      </c>
      <c r="D26" s="12">
        <v>48</v>
      </c>
      <c r="E26" s="12">
        <v>35.417509793885884</v>
      </c>
      <c r="F26" s="12">
        <v>20.238577025077646</v>
      </c>
      <c r="G26" s="12">
        <v>11.384199576606175</v>
      </c>
      <c r="H26" s="12">
        <v>6.3245553203367644</v>
      </c>
      <c r="I26" s="1"/>
      <c r="J26" s="2">
        <f>H36</f>
        <v>16</v>
      </c>
      <c r="K26" s="12">
        <f>G26</f>
        <v>11.384199576606175</v>
      </c>
      <c r="L26" s="12">
        <f>G26</f>
        <v>11.384199576606175</v>
      </c>
      <c r="M26" s="2">
        <v>11</v>
      </c>
      <c r="N26" s="2">
        <v>11</v>
      </c>
      <c r="O26" s="2">
        <v>6</v>
      </c>
      <c r="P26" s="2">
        <v>11</v>
      </c>
      <c r="Q26" s="7"/>
      <c r="R26" s="2"/>
    </row>
    <row r="27" spans="1:19" x14ac:dyDescent="0.2">
      <c r="A27" s="1" t="s">
        <v>31</v>
      </c>
      <c r="B27" s="2" t="s">
        <v>13</v>
      </c>
      <c r="C27" s="2" t="s">
        <v>42</v>
      </c>
      <c r="D27" s="12">
        <v>65</v>
      </c>
      <c r="E27" s="12">
        <v>54.38269546797607</v>
      </c>
      <c r="F27" s="12">
        <v>38.844782477125769</v>
      </c>
      <c r="G27" s="12">
        <v>15.537912990850309</v>
      </c>
      <c r="H27" s="12">
        <v>4.6613738972550918</v>
      </c>
      <c r="I27" s="1"/>
      <c r="J27" s="13" t="s">
        <v>30</v>
      </c>
      <c r="K27" s="13" t="s">
        <v>30</v>
      </c>
      <c r="L27" s="13" t="s">
        <v>30</v>
      </c>
      <c r="M27" s="13" t="s">
        <v>30</v>
      </c>
      <c r="N27" s="13" t="s">
        <v>30</v>
      </c>
      <c r="O27" s="13" t="s">
        <v>30</v>
      </c>
      <c r="P27" s="13" t="s">
        <v>30</v>
      </c>
      <c r="Q27" s="24">
        <f>F27</f>
        <v>38.844782477125769</v>
      </c>
      <c r="R27" s="12">
        <f>G27</f>
        <v>15.537912990850309</v>
      </c>
    </row>
    <row r="28" spans="1:19" x14ac:dyDescent="0.2">
      <c r="B28" s="2" t="s">
        <v>13</v>
      </c>
      <c r="C28" s="2" t="s">
        <v>27</v>
      </c>
      <c r="D28" s="12">
        <v>35</v>
      </c>
      <c r="E28" s="12">
        <v>35</v>
      </c>
      <c r="F28" s="12">
        <v>20.238577025077646</v>
      </c>
      <c r="G28" s="12">
        <v>11.384199576606175</v>
      </c>
      <c r="H28" s="12">
        <v>6.3245553203367644</v>
      </c>
      <c r="I28" s="1"/>
      <c r="J28" s="12">
        <f>H36</f>
        <v>16</v>
      </c>
      <c r="K28" s="12">
        <f>G28</f>
        <v>11.384199576606175</v>
      </c>
      <c r="L28" s="12">
        <f>G28</f>
        <v>11.384199576606175</v>
      </c>
      <c r="M28" s="12">
        <f>G28</f>
        <v>11.384199576606175</v>
      </c>
      <c r="N28" s="12">
        <v>11</v>
      </c>
      <c r="O28" s="12">
        <f t="shared" ref="O28" si="8">H28</f>
        <v>6.3245553203367644</v>
      </c>
      <c r="P28" s="12">
        <v>11</v>
      </c>
      <c r="Q28" s="26" t="s">
        <v>30</v>
      </c>
      <c r="R28" s="13" t="s">
        <v>30</v>
      </c>
    </row>
    <row r="29" spans="1:19" x14ac:dyDescent="0.2">
      <c r="B29" s="2"/>
      <c r="C29" s="2"/>
      <c r="D29" s="2"/>
      <c r="E29" s="2"/>
      <c r="F29" s="2"/>
    </row>
    <row r="30" spans="1:19" x14ac:dyDescent="0.2">
      <c r="A30" s="27" t="s">
        <v>32</v>
      </c>
      <c r="B30" s="2"/>
      <c r="C30" s="2"/>
      <c r="D30" s="2"/>
      <c r="E30" s="2"/>
      <c r="F30" s="2"/>
      <c r="M30" s="27" t="s">
        <v>53</v>
      </c>
      <c r="N30" s="1"/>
      <c r="O30" s="1"/>
    </row>
    <row r="31" spans="1:19" x14ac:dyDescent="0.2">
      <c r="A31" s="2" t="s">
        <v>48</v>
      </c>
      <c r="B31" s="2"/>
      <c r="C31" s="4" t="s">
        <v>34</v>
      </c>
      <c r="D31" s="4" t="s">
        <v>35</v>
      </c>
      <c r="E31" s="4" t="s">
        <v>33</v>
      </c>
      <c r="F31" s="4" t="s">
        <v>46</v>
      </c>
      <c r="G31" s="4" t="s">
        <v>47</v>
      </c>
      <c r="H31" s="4" t="s">
        <v>12</v>
      </c>
      <c r="I31" s="10" t="s">
        <v>13</v>
      </c>
      <c r="J31" s="4" t="s">
        <v>40</v>
      </c>
      <c r="M31" s="1"/>
      <c r="N31" s="1"/>
      <c r="O31" s="1"/>
      <c r="R31" s="2"/>
      <c r="S31" s="2"/>
    </row>
    <row r="32" spans="1:19" x14ac:dyDescent="0.2">
      <c r="A32" s="2">
        <v>5000</v>
      </c>
      <c r="B32" s="3" t="s">
        <v>34</v>
      </c>
      <c r="C32" s="2">
        <v>315</v>
      </c>
      <c r="D32" s="2">
        <v>205</v>
      </c>
      <c r="E32" s="2">
        <v>170</v>
      </c>
      <c r="F32" s="2">
        <v>175</v>
      </c>
      <c r="G32" s="2">
        <v>170</v>
      </c>
      <c r="H32" s="2">
        <v>170</v>
      </c>
      <c r="I32" s="2">
        <v>165</v>
      </c>
      <c r="J32" s="2">
        <v>160</v>
      </c>
      <c r="M32" s="1" t="s">
        <v>54</v>
      </c>
      <c r="N32" s="1"/>
      <c r="P32" s="2">
        <f>16*1.3</f>
        <v>20.8</v>
      </c>
      <c r="R32" s="2"/>
      <c r="S32" s="2"/>
    </row>
    <row r="33" spans="1:19" x14ac:dyDescent="0.2">
      <c r="A33" s="2">
        <v>500</v>
      </c>
      <c r="B33" s="3" t="s">
        <v>35</v>
      </c>
      <c r="C33" s="2">
        <v>205</v>
      </c>
      <c r="D33" s="2">
        <v>100</v>
      </c>
      <c r="E33" s="2">
        <v>60</v>
      </c>
      <c r="F33" s="2">
        <v>65</v>
      </c>
      <c r="G33" s="2">
        <v>60</v>
      </c>
      <c r="H33" s="2">
        <v>60</v>
      </c>
      <c r="I33" s="2">
        <v>55</v>
      </c>
      <c r="J33" s="2">
        <v>50</v>
      </c>
      <c r="M33" s="1"/>
      <c r="N33" s="1"/>
      <c r="R33" s="2"/>
      <c r="S33" s="2"/>
    </row>
    <row r="34" spans="1:19" ht="17" thickBot="1" x14ac:dyDescent="0.25">
      <c r="A34" s="18">
        <v>30</v>
      </c>
      <c r="B34" s="22" t="s">
        <v>33</v>
      </c>
      <c r="C34" s="18">
        <v>170</v>
      </c>
      <c r="D34" s="18">
        <v>60</v>
      </c>
      <c r="E34" s="18">
        <v>25</v>
      </c>
      <c r="F34" s="18">
        <v>26</v>
      </c>
      <c r="G34" s="18">
        <v>24</v>
      </c>
      <c r="H34" s="18">
        <v>22</v>
      </c>
      <c r="I34" s="18">
        <v>19</v>
      </c>
      <c r="J34" s="18">
        <v>14</v>
      </c>
      <c r="M34" s="1" t="s">
        <v>55</v>
      </c>
      <c r="N34" s="1"/>
      <c r="P34" s="2">
        <f>16*1.2</f>
        <v>19.2</v>
      </c>
      <c r="R34" s="2"/>
      <c r="S34" s="2"/>
    </row>
    <row r="35" spans="1:19" x14ac:dyDescent="0.2">
      <c r="A35" s="2">
        <v>20</v>
      </c>
      <c r="B35" s="3" t="s">
        <v>12</v>
      </c>
      <c r="C35" s="2">
        <v>170</v>
      </c>
      <c r="D35" s="2">
        <v>60</v>
      </c>
      <c r="E35" s="2">
        <v>22</v>
      </c>
      <c r="F35" s="2">
        <v>22</v>
      </c>
      <c r="G35" s="2">
        <v>21</v>
      </c>
      <c r="H35" s="2">
        <v>19</v>
      </c>
      <c r="I35" s="2">
        <v>16</v>
      </c>
      <c r="J35" s="2">
        <v>10</v>
      </c>
      <c r="R35" s="2"/>
      <c r="S35" s="2"/>
    </row>
    <row r="36" spans="1:19" x14ac:dyDescent="0.2">
      <c r="A36" s="2">
        <v>10</v>
      </c>
      <c r="B36" s="9" t="s">
        <v>13</v>
      </c>
      <c r="C36" s="2">
        <v>165</v>
      </c>
      <c r="D36" s="2">
        <v>55</v>
      </c>
      <c r="E36" s="2">
        <v>19</v>
      </c>
      <c r="F36" s="2">
        <v>19</v>
      </c>
      <c r="G36" s="2">
        <v>18</v>
      </c>
      <c r="H36" s="2">
        <v>16</v>
      </c>
      <c r="I36" s="2">
        <v>13</v>
      </c>
      <c r="J36" s="2">
        <v>7</v>
      </c>
      <c r="R36" s="2"/>
      <c r="S36" s="2"/>
    </row>
    <row r="37" spans="1:19" x14ac:dyDescent="0.2">
      <c r="A37" s="2">
        <v>0</v>
      </c>
      <c r="B37" s="3" t="s">
        <v>40</v>
      </c>
      <c r="C37" s="2">
        <v>160</v>
      </c>
      <c r="D37" s="2">
        <v>50</v>
      </c>
      <c r="E37" s="2">
        <v>12</v>
      </c>
      <c r="F37" s="2">
        <v>14</v>
      </c>
      <c r="G37" s="2">
        <v>12</v>
      </c>
      <c r="H37" s="2">
        <v>10</v>
      </c>
      <c r="I37" s="2">
        <v>7</v>
      </c>
      <c r="J37" s="2" t="s">
        <v>51</v>
      </c>
      <c r="R37" s="2"/>
      <c r="S37" s="2"/>
    </row>
    <row r="39" spans="1:19" x14ac:dyDescent="0.2">
      <c r="A39" s="1" t="s">
        <v>37</v>
      </c>
    </row>
    <row r="40" spans="1:19" x14ac:dyDescent="0.2">
      <c r="A40" s="1" t="s">
        <v>174</v>
      </c>
    </row>
  </sheetData>
  <pageMargins left="0.7" right="0.7" top="0.75" bottom="0.75" header="0.3" footer="0.3"/>
  <pageSetup scale="54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0391D-5C87-D64A-A8C4-41D8C36C970A}">
  <sheetPr>
    <pageSetUpPr fitToPage="1"/>
  </sheetPr>
  <dimension ref="A1:P51"/>
  <sheetViews>
    <sheetView tabSelected="1" topLeftCell="A7" zoomScale="200" zoomScaleNormal="200" workbookViewId="0">
      <selection activeCell="D13" sqref="D13"/>
    </sheetView>
  </sheetViews>
  <sheetFormatPr baseColWidth="10" defaultRowHeight="16" x14ac:dyDescent="0.2"/>
  <cols>
    <col min="1" max="9" width="10.83203125" style="92"/>
    <col min="10" max="10" width="11.83203125" style="92" customWidth="1"/>
    <col min="11" max="11" width="10.83203125" style="92"/>
    <col min="12" max="12" width="10" style="92" customWidth="1"/>
    <col min="13" max="13" width="10.83203125" style="92"/>
    <col min="14" max="14" width="0" style="92" hidden="1" customWidth="1"/>
    <col min="15" max="16384" width="10.83203125" style="92"/>
  </cols>
  <sheetData>
    <row r="1" spans="1:15" s="106" customFormat="1" ht="19" x14ac:dyDescent="0.25">
      <c r="A1" s="105" t="s">
        <v>173</v>
      </c>
    </row>
    <row r="2" spans="1:15" s="106" customFormat="1" ht="19" x14ac:dyDescent="0.25">
      <c r="A2" s="105" t="s">
        <v>169</v>
      </c>
    </row>
    <row r="3" spans="1:15" s="106" customFormat="1" ht="19" x14ac:dyDescent="0.25">
      <c r="A3" s="105" t="s">
        <v>170</v>
      </c>
    </row>
    <row r="4" spans="1:15" s="106" customFormat="1" ht="19" x14ac:dyDescent="0.25">
      <c r="A4" s="105" t="s">
        <v>171</v>
      </c>
    </row>
    <row r="5" spans="1:15" s="106" customFormat="1" ht="19" x14ac:dyDescent="0.25">
      <c r="A5" s="105" t="s">
        <v>172</v>
      </c>
    </row>
    <row r="6" spans="1:15" s="106" customFormat="1" ht="19" x14ac:dyDescent="0.25">
      <c r="A6" s="105"/>
    </row>
    <row r="7" spans="1:15" x14ac:dyDescent="0.2">
      <c r="A7" s="35" t="s">
        <v>56</v>
      </c>
      <c r="B7" s="33"/>
      <c r="C7" s="33"/>
      <c r="D7" s="34"/>
      <c r="E7" s="34"/>
      <c r="F7" s="34"/>
      <c r="G7" s="34"/>
      <c r="I7" s="34" t="s">
        <v>101</v>
      </c>
      <c r="J7" s="34"/>
      <c r="M7" s="92" t="s">
        <v>113</v>
      </c>
    </row>
    <row r="8" spans="1:15" x14ac:dyDescent="0.2">
      <c r="A8" s="40"/>
      <c r="B8" s="93"/>
      <c r="C8" s="41"/>
      <c r="D8" s="41"/>
      <c r="E8" s="41"/>
      <c r="F8" s="41"/>
      <c r="G8" s="72"/>
      <c r="I8" s="34" t="s">
        <v>102</v>
      </c>
      <c r="J8" s="34"/>
      <c r="M8" s="92" t="s">
        <v>114</v>
      </c>
    </row>
    <row r="9" spans="1:15" x14ac:dyDescent="0.2">
      <c r="A9" s="48"/>
      <c r="C9" s="54"/>
      <c r="D9" s="73" t="s">
        <v>57</v>
      </c>
      <c r="E9" s="73" t="s">
        <v>58</v>
      </c>
      <c r="F9" s="73" t="s">
        <v>58</v>
      </c>
      <c r="G9" s="74"/>
      <c r="I9" s="40"/>
      <c r="J9" s="42" t="s">
        <v>117</v>
      </c>
      <c r="K9" s="78"/>
    </row>
    <row r="10" spans="1:15" x14ac:dyDescent="0.2">
      <c r="A10" s="48"/>
      <c r="B10" s="88" t="s">
        <v>129</v>
      </c>
      <c r="C10" s="73" t="s">
        <v>59</v>
      </c>
      <c r="D10" s="73" t="s">
        <v>12</v>
      </c>
      <c r="E10" s="73" t="s">
        <v>13</v>
      </c>
      <c r="F10" s="73" t="s">
        <v>14</v>
      </c>
      <c r="G10" s="74"/>
      <c r="I10" s="48"/>
      <c r="J10" s="50" t="s">
        <v>116</v>
      </c>
      <c r="K10" s="79" t="s">
        <v>107</v>
      </c>
      <c r="M10" s="94"/>
      <c r="N10" s="80" t="s">
        <v>115</v>
      </c>
      <c r="O10" s="81" t="s">
        <v>107</v>
      </c>
    </row>
    <row r="11" spans="1:15" x14ac:dyDescent="0.2">
      <c r="A11" s="48"/>
      <c r="B11" s="86" t="s">
        <v>140</v>
      </c>
      <c r="C11" s="50" t="s">
        <v>60</v>
      </c>
      <c r="D11" s="50" t="s">
        <v>61</v>
      </c>
      <c r="E11" s="50" t="s">
        <v>62</v>
      </c>
      <c r="F11" s="50" t="s">
        <v>62</v>
      </c>
      <c r="G11" s="75" t="s">
        <v>63</v>
      </c>
      <c r="I11" s="48" t="s">
        <v>103</v>
      </c>
      <c r="J11" s="56" t="s">
        <v>108</v>
      </c>
      <c r="K11" s="95">
        <v>0.7</v>
      </c>
      <c r="M11" s="48" t="s">
        <v>103</v>
      </c>
      <c r="N11" s="96" t="s">
        <v>118</v>
      </c>
      <c r="O11" s="95">
        <v>0.7</v>
      </c>
    </row>
    <row r="12" spans="1:15" x14ac:dyDescent="0.2">
      <c r="A12" s="48" t="s">
        <v>64</v>
      </c>
      <c r="B12" s="97" t="s">
        <v>145</v>
      </c>
      <c r="C12" s="56" t="s">
        <v>65</v>
      </c>
      <c r="D12" s="76">
        <v>0.51</v>
      </c>
      <c r="E12" s="76" t="s">
        <v>30</v>
      </c>
      <c r="F12" s="76" t="s">
        <v>30</v>
      </c>
      <c r="G12" s="59" t="s">
        <v>66</v>
      </c>
      <c r="I12" s="48" t="s">
        <v>104</v>
      </c>
      <c r="J12" s="56" t="s">
        <v>109</v>
      </c>
      <c r="K12" s="95">
        <v>0.5</v>
      </c>
      <c r="M12" s="48" t="s">
        <v>104</v>
      </c>
      <c r="N12" s="96" t="s">
        <v>119</v>
      </c>
      <c r="O12" s="95">
        <v>0.5</v>
      </c>
    </row>
    <row r="13" spans="1:15" x14ac:dyDescent="0.2">
      <c r="A13" s="48" t="s">
        <v>67</v>
      </c>
      <c r="B13" s="97" t="s">
        <v>144</v>
      </c>
      <c r="C13" s="56" t="s">
        <v>65</v>
      </c>
      <c r="D13" s="76">
        <v>0.51</v>
      </c>
      <c r="E13" s="76" t="s">
        <v>30</v>
      </c>
      <c r="F13" s="76" t="s">
        <v>30</v>
      </c>
      <c r="G13" s="59" t="s">
        <v>68</v>
      </c>
      <c r="I13" s="48" t="s">
        <v>47</v>
      </c>
      <c r="J13" s="56" t="s">
        <v>110</v>
      </c>
      <c r="K13" s="95">
        <v>0.3</v>
      </c>
      <c r="M13" s="48" t="s">
        <v>47</v>
      </c>
      <c r="N13" s="96" t="s">
        <v>120</v>
      </c>
      <c r="O13" s="95">
        <v>0.3</v>
      </c>
    </row>
    <row r="14" spans="1:15" x14ac:dyDescent="0.2">
      <c r="A14" s="48" t="s">
        <v>69</v>
      </c>
      <c r="B14" s="97" t="s">
        <v>146</v>
      </c>
      <c r="C14" s="56" t="s">
        <v>65</v>
      </c>
      <c r="D14" s="76">
        <v>0.51</v>
      </c>
      <c r="E14" s="76" t="s">
        <v>30</v>
      </c>
      <c r="F14" s="76" t="s">
        <v>30</v>
      </c>
      <c r="G14" s="59" t="s">
        <v>70</v>
      </c>
      <c r="I14" s="48" t="s">
        <v>105</v>
      </c>
      <c r="J14" s="56" t="s">
        <v>111</v>
      </c>
      <c r="K14" s="95">
        <v>0.1</v>
      </c>
      <c r="M14" s="48" t="s">
        <v>105</v>
      </c>
      <c r="N14" s="96" t="s">
        <v>121</v>
      </c>
      <c r="O14" s="95">
        <v>0.1</v>
      </c>
    </row>
    <row r="15" spans="1:15" x14ac:dyDescent="0.2">
      <c r="A15" s="48" t="s">
        <v>71</v>
      </c>
      <c r="B15" s="97" t="s">
        <v>141</v>
      </c>
      <c r="C15" s="56" t="s">
        <v>65</v>
      </c>
      <c r="D15" s="76" t="s">
        <v>30</v>
      </c>
      <c r="E15" s="76">
        <v>0.8</v>
      </c>
      <c r="F15" s="76">
        <v>0.8</v>
      </c>
      <c r="G15" s="59" t="s">
        <v>139</v>
      </c>
      <c r="I15" s="61" t="s">
        <v>106</v>
      </c>
      <c r="J15" s="63" t="s">
        <v>112</v>
      </c>
      <c r="K15" s="98">
        <v>0.05</v>
      </c>
      <c r="M15" s="61" t="s">
        <v>106</v>
      </c>
      <c r="N15" s="99" t="s">
        <v>122</v>
      </c>
      <c r="O15" s="98">
        <v>0.05</v>
      </c>
    </row>
    <row r="16" spans="1:15" x14ac:dyDescent="0.2">
      <c r="A16" s="82" t="s">
        <v>87</v>
      </c>
      <c r="B16" s="97" t="s">
        <v>142</v>
      </c>
      <c r="C16" s="89" t="s">
        <v>65</v>
      </c>
      <c r="D16" s="100" t="s">
        <v>30</v>
      </c>
      <c r="E16" s="91">
        <v>0.8</v>
      </c>
      <c r="F16" s="91">
        <v>0.8</v>
      </c>
      <c r="G16" s="90" t="s">
        <v>147</v>
      </c>
      <c r="I16" s="83" t="s">
        <v>126</v>
      </c>
      <c r="J16" s="34"/>
    </row>
    <row r="17" spans="1:12" x14ac:dyDescent="0.2">
      <c r="A17" s="62" t="s">
        <v>136</v>
      </c>
      <c r="B17" s="99" t="s">
        <v>143</v>
      </c>
      <c r="C17" s="63" t="s">
        <v>137</v>
      </c>
      <c r="D17" s="87" t="s">
        <v>30</v>
      </c>
      <c r="E17" s="77">
        <v>0.8</v>
      </c>
      <c r="F17" s="77">
        <v>0.8</v>
      </c>
      <c r="G17" s="64" t="s">
        <v>138</v>
      </c>
      <c r="H17" s="34"/>
      <c r="I17" s="83" t="s">
        <v>127</v>
      </c>
      <c r="J17" s="34"/>
    </row>
    <row r="18" spans="1:12" x14ac:dyDescent="0.2">
      <c r="I18" s="83" t="s">
        <v>128</v>
      </c>
    </row>
    <row r="20" spans="1:12" x14ac:dyDescent="0.2">
      <c r="A20" s="35" t="s">
        <v>72</v>
      </c>
      <c r="B20" s="33"/>
      <c r="C20" s="34"/>
      <c r="D20" s="34"/>
      <c r="E20" s="34"/>
      <c r="F20" s="34"/>
      <c r="G20" s="34"/>
      <c r="H20" s="34"/>
      <c r="I20" s="34"/>
      <c r="J20" s="34"/>
    </row>
    <row r="21" spans="1:12" x14ac:dyDescent="0.2">
      <c r="A21" s="40"/>
      <c r="B21" s="41"/>
      <c r="C21" s="42" t="s">
        <v>73</v>
      </c>
      <c r="D21" s="42" t="s">
        <v>59</v>
      </c>
      <c r="E21" s="43" t="s">
        <v>74</v>
      </c>
      <c r="F21" s="43" t="s">
        <v>75</v>
      </c>
      <c r="G21" s="44" t="s">
        <v>74</v>
      </c>
      <c r="H21" s="45" t="s">
        <v>75</v>
      </c>
      <c r="I21" s="46" t="s">
        <v>74</v>
      </c>
      <c r="J21" s="47" t="s">
        <v>75</v>
      </c>
    </row>
    <row r="22" spans="1:12" x14ac:dyDescent="0.2">
      <c r="A22" s="48"/>
      <c r="B22" s="49" t="s">
        <v>76</v>
      </c>
      <c r="C22" s="50" t="s">
        <v>77</v>
      </c>
      <c r="D22" s="50" t="s">
        <v>60</v>
      </c>
      <c r="E22" s="51" t="s">
        <v>71</v>
      </c>
      <c r="F22" s="51" t="s">
        <v>78</v>
      </c>
      <c r="G22" s="36" t="s">
        <v>79</v>
      </c>
      <c r="H22" s="52" t="s">
        <v>78</v>
      </c>
      <c r="I22" s="38" t="s">
        <v>18</v>
      </c>
      <c r="J22" s="53" t="s">
        <v>78</v>
      </c>
    </row>
    <row r="23" spans="1:12" x14ac:dyDescent="0.2">
      <c r="A23" s="48" t="s">
        <v>80</v>
      </c>
      <c r="B23" s="54" t="s">
        <v>30</v>
      </c>
      <c r="C23" s="55">
        <v>1.5</v>
      </c>
      <c r="D23" s="56" t="s">
        <v>65</v>
      </c>
      <c r="E23" s="66" t="s">
        <v>30</v>
      </c>
      <c r="F23" s="66" t="s">
        <v>30</v>
      </c>
      <c r="G23" s="37">
        <v>0</v>
      </c>
      <c r="H23" s="57">
        <v>0.3</v>
      </c>
      <c r="I23" s="39">
        <v>1.5</v>
      </c>
      <c r="J23" s="58">
        <v>0.45</v>
      </c>
    </row>
    <row r="24" spans="1:12" x14ac:dyDescent="0.2">
      <c r="A24" s="48"/>
      <c r="B24" s="54" t="s">
        <v>81</v>
      </c>
      <c r="C24" s="56" t="s">
        <v>97</v>
      </c>
      <c r="D24" s="54"/>
      <c r="E24" s="56" t="s">
        <v>13</v>
      </c>
      <c r="F24" s="56"/>
      <c r="G24" s="56" t="s">
        <v>82</v>
      </c>
      <c r="H24" s="56"/>
      <c r="I24" s="56" t="s">
        <v>13</v>
      </c>
      <c r="J24" s="59"/>
    </row>
    <row r="25" spans="1:12" x14ac:dyDescent="0.2">
      <c r="A25" s="48"/>
      <c r="B25" s="54"/>
      <c r="C25" s="56" t="s">
        <v>98</v>
      </c>
      <c r="D25" s="54"/>
      <c r="E25" s="56" t="s">
        <v>83</v>
      </c>
      <c r="F25" s="56"/>
      <c r="G25" s="56" t="s">
        <v>84</v>
      </c>
      <c r="H25" s="56"/>
      <c r="I25" s="56" t="s">
        <v>84</v>
      </c>
      <c r="J25" s="59"/>
    </row>
    <row r="26" spans="1:12" x14ac:dyDescent="0.2">
      <c r="A26" s="48" t="s">
        <v>129</v>
      </c>
      <c r="B26" s="54"/>
      <c r="C26" s="60" t="s">
        <v>99</v>
      </c>
      <c r="D26" s="54"/>
      <c r="E26" s="56" t="s">
        <v>30</v>
      </c>
      <c r="F26" s="56"/>
      <c r="G26" s="56">
        <v>0</v>
      </c>
      <c r="H26" s="56"/>
      <c r="I26" s="56">
        <v>0</v>
      </c>
      <c r="J26" s="59"/>
    </row>
    <row r="27" spans="1:12" x14ac:dyDescent="0.2">
      <c r="A27" s="61" t="s">
        <v>130</v>
      </c>
      <c r="B27" s="62"/>
      <c r="C27" s="63" t="s">
        <v>100</v>
      </c>
      <c r="D27" s="62"/>
      <c r="E27" s="63" t="s">
        <v>30</v>
      </c>
      <c r="F27" s="63"/>
      <c r="G27" s="63" t="s">
        <v>61</v>
      </c>
      <c r="H27" s="63"/>
      <c r="I27" s="63" t="s">
        <v>30</v>
      </c>
      <c r="J27" s="64"/>
      <c r="L27" s="34"/>
    </row>
    <row r="28" spans="1:12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2" x14ac:dyDescent="0.2">
      <c r="A29" s="40"/>
      <c r="B29" s="41"/>
      <c r="C29" s="42" t="s">
        <v>73</v>
      </c>
      <c r="D29" s="41"/>
      <c r="E29" s="43" t="s">
        <v>74</v>
      </c>
      <c r="F29" s="43" t="s">
        <v>85</v>
      </c>
      <c r="G29" s="44" t="s">
        <v>86</v>
      </c>
      <c r="H29" s="45" t="s">
        <v>85</v>
      </c>
      <c r="I29" s="46" t="s">
        <v>74</v>
      </c>
      <c r="J29" s="47" t="s">
        <v>85</v>
      </c>
    </row>
    <row r="30" spans="1:12" x14ac:dyDescent="0.2">
      <c r="A30" s="48"/>
      <c r="B30" s="49" t="s">
        <v>76</v>
      </c>
      <c r="C30" s="50" t="s">
        <v>77</v>
      </c>
      <c r="D30" s="54"/>
      <c r="E30" s="51" t="s">
        <v>64</v>
      </c>
      <c r="F30" s="51" t="s">
        <v>124</v>
      </c>
      <c r="G30" s="36" t="s">
        <v>67</v>
      </c>
      <c r="H30" s="52" t="s">
        <v>124</v>
      </c>
      <c r="I30" s="38" t="s">
        <v>69</v>
      </c>
      <c r="J30" s="53" t="s">
        <v>124</v>
      </c>
    </row>
    <row r="31" spans="1:12" x14ac:dyDescent="0.2">
      <c r="A31" s="48" t="s">
        <v>87</v>
      </c>
      <c r="B31" s="54" t="s">
        <v>88</v>
      </c>
      <c r="C31" s="55">
        <v>3</v>
      </c>
      <c r="D31" s="54"/>
      <c r="E31" s="65">
        <v>3.5</v>
      </c>
      <c r="F31" s="66" t="s">
        <v>89</v>
      </c>
      <c r="G31" s="37">
        <v>3.5</v>
      </c>
      <c r="H31" s="67" t="s">
        <v>89</v>
      </c>
      <c r="I31" s="39">
        <v>3.5</v>
      </c>
      <c r="J31" s="68" t="s">
        <v>89</v>
      </c>
    </row>
    <row r="32" spans="1:12" x14ac:dyDescent="0.2">
      <c r="A32" s="48" t="s">
        <v>125</v>
      </c>
      <c r="B32" s="54"/>
      <c r="C32" s="56"/>
      <c r="D32" s="54"/>
      <c r="E32" s="56"/>
      <c r="F32" s="56"/>
      <c r="G32" s="56"/>
      <c r="H32" s="56"/>
      <c r="I32" s="56"/>
      <c r="J32" s="59"/>
    </row>
    <row r="33" spans="1:14" x14ac:dyDescent="0.2">
      <c r="A33" s="48"/>
      <c r="B33" s="54" t="s">
        <v>81</v>
      </c>
      <c r="C33" s="56" t="s">
        <v>97</v>
      </c>
      <c r="D33" s="56"/>
      <c r="E33" s="56" t="s">
        <v>13</v>
      </c>
      <c r="F33" s="56"/>
      <c r="G33" s="56" t="s">
        <v>13</v>
      </c>
      <c r="H33" s="56"/>
      <c r="I33" s="56" t="s">
        <v>13</v>
      </c>
      <c r="J33" s="69"/>
    </row>
    <row r="34" spans="1:14" x14ac:dyDescent="0.2">
      <c r="A34" s="48" t="s">
        <v>129</v>
      </c>
      <c r="B34" s="54"/>
      <c r="C34" s="56" t="s">
        <v>98</v>
      </c>
      <c r="D34" s="56"/>
      <c r="E34" s="56" t="s">
        <v>90</v>
      </c>
      <c r="F34" s="56"/>
      <c r="G34" s="56" t="s">
        <v>90</v>
      </c>
      <c r="H34" s="56"/>
      <c r="I34" s="56" t="s">
        <v>90</v>
      </c>
      <c r="J34" s="69"/>
    </row>
    <row r="35" spans="1:14" x14ac:dyDescent="0.2">
      <c r="A35" s="61" t="s">
        <v>131</v>
      </c>
      <c r="B35" s="62"/>
      <c r="C35" s="70" t="s">
        <v>99</v>
      </c>
      <c r="D35" s="63"/>
      <c r="E35" s="63">
        <v>1.5</v>
      </c>
      <c r="F35" s="63"/>
      <c r="G35" s="63">
        <v>1.5</v>
      </c>
      <c r="H35" s="63"/>
      <c r="I35" s="63">
        <v>1.5</v>
      </c>
      <c r="J35" s="71"/>
    </row>
    <row r="36" spans="1:14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4" x14ac:dyDescent="0.2">
      <c r="B37" s="33"/>
      <c r="C37" s="34"/>
      <c r="D37" s="34"/>
      <c r="E37" s="34"/>
      <c r="F37" s="34"/>
      <c r="G37" s="34"/>
      <c r="H37" s="34"/>
      <c r="I37" s="34"/>
      <c r="J37" s="34"/>
    </row>
    <row r="38" spans="1:14" x14ac:dyDescent="0.2">
      <c r="A38" s="104" t="s">
        <v>91</v>
      </c>
      <c r="B38" s="41"/>
      <c r="C38" s="85" t="s">
        <v>129</v>
      </c>
      <c r="D38" s="42" t="s">
        <v>92</v>
      </c>
      <c r="E38" s="42" t="s">
        <v>74</v>
      </c>
      <c r="F38" s="42" t="s">
        <v>75</v>
      </c>
      <c r="G38" s="44" t="s">
        <v>74</v>
      </c>
      <c r="H38" s="45" t="s">
        <v>75</v>
      </c>
      <c r="I38" s="46" t="s">
        <v>74</v>
      </c>
      <c r="J38" s="47" t="s">
        <v>75</v>
      </c>
    </row>
    <row r="39" spans="1:14" x14ac:dyDescent="0.2">
      <c r="A39" s="48"/>
      <c r="B39" s="54"/>
      <c r="C39" s="86" t="s">
        <v>132</v>
      </c>
      <c r="D39" s="50" t="s">
        <v>93</v>
      </c>
      <c r="E39" s="50" t="s">
        <v>71</v>
      </c>
      <c r="F39" s="50" t="s">
        <v>78</v>
      </c>
      <c r="G39" s="36" t="s">
        <v>79</v>
      </c>
      <c r="H39" s="52" t="s">
        <v>78</v>
      </c>
      <c r="I39" s="38" t="s">
        <v>18</v>
      </c>
      <c r="J39" s="53" t="s">
        <v>78</v>
      </c>
    </row>
    <row r="40" spans="1:14" x14ac:dyDescent="0.2">
      <c r="A40" s="48" t="s">
        <v>3</v>
      </c>
      <c r="B40" s="54" t="s">
        <v>94</v>
      </c>
      <c r="C40" s="97" t="s">
        <v>133</v>
      </c>
      <c r="D40" s="55">
        <v>1</v>
      </c>
      <c r="E40" s="55">
        <v>-1</v>
      </c>
      <c r="F40" s="56" t="s">
        <v>30</v>
      </c>
      <c r="G40" s="37">
        <v>2</v>
      </c>
      <c r="H40" s="57">
        <v>0.35</v>
      </c>
      <c r="I40" s="39">
        <v>1</v>
      </c>
      <c r="J40" s="58">
        <v>0.23</v>
      </c>
    </row>
    <row r="41" spans="1:14" x14ac:dyDescent="0.2">
      <c r="A41" s="48"/>
      <c r="B41" s="54" t="s">
        <v>95</v>
      </c>
      <c r="C41" s="97" t="s">
        <v>134</v>
      </c>
      <c r="D41" s="56">
        <v>0.1</v>
      </c>
      <c r="E41" s="55">
        <v>-1.9</v>
      </c>
      <c r="F41" s="56" t="s">
        <v>30</v>
      </c>
      <c r="G41" s="37">
        <v>1.1000000000000001</v>
      </c>
      <c r="H41" s="57">
        <v>0.25</v>
      </c>
      <c r="I41" s="39">
        <v>0.1</v>
      </c>
      <c r="J41" s="58">
        <v>0.06</v>
      </c>
    </row>
    <row r="42" spans="1:14" x14ac:dyDescent="0.2">
      <c r="A42" s="48" t="s">
        <v>148</v>
      </c>
      <c r="B42" s="54" t="s">
        <v>123</v>
      </c>
      <c r="C42" s="97" t="s">
        <v>135</v>
      </c>
      <c r="D42" s="56">
        <v>0.1</v>
      </c>
      <c r="E42" s="55">
        <v>-1.9</v>
      </c>
      <c r="F42" s="56" t="s">
        <v>30</v>
      </c>
      <c r="G42" s="37">
        <v>1.1000000000000001</v>
      </c>
      <c r="H42" s="57">
        <v>0.25</v>
      </c>
      <c r="I42" s="39">
        <v>0.1</v>
      </c>
      <c r="J42" s="58">
        <v>0.06</v>
      </c>
    </row>
    <row r="43" spans="1:14" x14ac:dyDescent="0.2">
      <c r="A43" s="48" t="s">
        <v>96</v>
      </c>
      <c r="B43" s="54"/>
      <c r="C43" s="97"/>
      <c r="D43" s="56"/>
      <c r="E43" s="54"/>
      <c r="F43" s="54"/>
      <c r="G43" s="54"/>
      <c r="H43" s="54"/>
      <c r="I43" s="54"/>
      <c r="J43" s="59"/>
    </row>
    <row r="44" spans="1:14" x14ac:dyDescent="0.2">
      <c r="A44" s="48"/>
      <c r="B44" s="54" t="s">
        <v>81</v>
      </c>
      <c r="D44" s="56" t="s">
        <v>97</v>
      </c>
      <c r="E44" s="56" t="s">
        <v>13</v>
      </c>
      <c r="F44" s="56"/>
      <c r="G44" s="56" t="s">
        <v>13</v>
      </c>
      <c r="H44" s="56"/>
      <c r="I44" s="56" t="s">
        <v>13</v>
      </c>
      <c r="J44" s="59"/>
    </row>
    <row r="45" spans="1:14" x14ac:dyDescent="0.2">
      <c r="A45" s="61"/>
      <c r="B45" s="62"/>
      <c r="C45" s="101"/>
      <c r="D45" s="63" t="s">
        <v>98</v>
      </c>
      <c r="E45" s="63" t="s">
        <v>83</v>
      </c>
      <c r="F45" s="63"/>
      <c r="G45" s="63" t="s">
        <v>84</v>
      </c>
      <c r="H45" s="63"/>
      <c r="I45" s="63" t="s">
        <v>84</v>
      </c>
      <c r="J45" s="71"/>
    </row>
    <row r="48" spans="1:14" x14ac:dyDescent="0.2">
      <c r="A48" s="107" t="s">
        <v>168</v>
      </c>
      <c r="B48" s="93"/>
      <c r="C48" s="108">
        <v>0.75</v>
      </c>
      <c r="D48" s="85"/>
      <c r="E48" s="85"/>
      <c r="F48" s="108">
        <v>0.55000000000000004</v>
      </c>
      <c r="G48" s="85"/>
      <c r="H48" s="85"/>
      <c r="I48" s="108">
        <v>0.25</v>
      </c>
      <c r="J48" s="85"/>
      <c r="K48" s="85"/>
      <c r="L48" s="108">
        <v>0.15</v>
      </c>
      <c r="M48" s="109"/>
      <c r="N48" s="78"/>
    </row>
    <row r="49" spans="1:16" x14ac:dyDescent="0.2">
      <c r="C49" s="86" t="s">
        <v>154</v>
      </c>
      <c r="D49" s="86" t="s">
        <v>158</v>
      </c>
      <c r="E49" s="86" t="s">
        <v>159</v>
      </c>
      <c r="F49" s="86" t="s">
        <v>155</v>
      </c>
      <c r="G49" s="86" t="s">
        <v>158</v>
      </c>
      <c r="H49" s="86" t="s">
        <v>159</v>
      </c>
      <c r="I49" s="86" t="s">
        <v>156</v>
      </c>
      <c r="J49" s="86" t="s">
        <v>158</v>
      </c>
      <c r="K49" s="86" t="s">
        <v>159</v>
      </c>
      <c r="L49" s="86" t="s">
        <v>157</v>
      </c>
      <c r="M49" s="86" t="s">
        <v>158</v>
      </c>
      <c r="N49" s="79" t="s">
        <v>159</v>
      </c>
      <c r="O49" s="84"/>
      <c r="P49" s="84"/>
    </row>
    <row r="50" spans="1:16" x14ac:dyDescent="0.2">
      <c r="A50" s="92" t="s">
        <v>149</v>
      </c>
      <c r="C50" s="97" t="s">
        <v>150</v>
      </c>
      <c r="D50" s="97">
        <v>1</v>
      </c>
      <c r="E50" s="97">
        <v>18</v>
      </c>
      <c r="F50" s="97" t="s">
        <v>151</v>
      </c>
      <c r="G50" s="97">
        <v>1</v>
      </c>
      <c r="H50" s="97">
        <v>15</v>
      </c>
      <c r="I50" s="97" t="s">
        <v>152</v>
      </c>
      <c r="J50" s="100" t="s">
        <v>160</v>
      </c>
      <c r="K50" s="97">
        <v>14</v>
      </c>
      <c r="L50" s="97" t="s">
        <v>153</v>
      </c>
      <c r="M50" s="100" t="s">
        <v>161</v>
      </c>
      <c r="N50" s="110">
        <v>12</v>
      </c>
      <c r="O50" s="97"/>
      <c r="P50" s="97"/>
    </row>
    <row r="51" spans="1:16" x14ac:dyDescent="0.2">
      <c r="A51" s="101" t="s">
        <v>162</v>
      </c>
      <c r="B51" s="101"/>
      <c r="C51" s="70" t="s">
        <v>163</v>
      </c>
      <c r="D51" s="111">
        <v>0</v>
      </c>
      <c r="E51" s="70">
        <v>4</v>
      </c>
      <c r="F51" s="70" t="s">
        <v>164</v>
      </c>
      <c r="G51" s="111">
        <v>0</v>
      </c>
      <c r="H51" s="70">
        <v>3</v>
      </c>
      <c r="I51" s="70" t="s">
        <v>165</v>
      </c>
      <c r="J51" s="112" t="s">
        <v>167</v>
      </c>
      <c r="K51" s="70">
        <v>3</v>
      </c>
      <c r="L51" s="70" t="s">
        <v>166</v>
      </c>
      <c r="M51" s="113" t="s">
        <v>167</v>
      </c>
      <c r="N51" s="114">
        <v>2</v>
      </c>
      <c r="O51" s="103"/>
      <c r="P51" s="102"/>
    </row>
  </sheetData>
  <pageMargins left="0.7" right="0.7" top="0.75" bottom="0.75" header="0.3" footer="0.3"/>
  <pageSetup scale="6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Sensors</vt:lpstr>
      <vt:lpstr>Weapons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Bond</dc:creator>
  <cp:lastModifiedBy>Microsoft Office User</cp:lastModifiedBy>
  <cp:lastPrinted>2021-03-02T13:58:42Z</cp:lastPrinted>
  <dcterms:created xsi:type="dcterms:W3CDTF">2021-02-25T02:05:53Z</dcterms:created>
  <dcterms:modified xsi:type="dcterms:W3CDTF">2021-10-25T17:22:56Z</dcterms:modified>
</cp:coreProperties>
</file>